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8_{5D9EB52B-EA37-4D09-ADF6-2997D5DA2DF9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H15" i="3"/>
  <c r="G15" i="3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/>
  <c r="G19" i="2"/>
  <c r="H19" i="2" s="1"/>
  <c r="G18" i="2"/>
  <c r="G17" i="2"/>
  <c r="H17" i="2" s="1"/>
  <c r="G16" i="2"/>
  <c r="H16" i="2" s="1"/>
  <c r="G15" i="2"/>
  <c r="H15" i="2" s="1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37" i="2"/>
  <c r="H29" i="2"/>
  <c r="H26" i="2"/>
  <c r="H18" i="2"/>
  <c r="H14" i="2"/>
  <c r="H11" i="2"/>
  <c r="H1" i="2" l="1"/>
  <c r="C15" i="1"/>
  <c r="C14" i="1"/>
  <c r="C9" i="1" s="1"/>
  <c r="H1" i="4"/>
  <c r="G1" i="4" s="1"/>
  <c r="D15" i="1" s="1"/>
  <c r="G1" i="5"/>
  <c r="D16" i="1" s="1"/>
  <c r="C16" i="1"/>
  <c r="H1" i="5"/>
  <c r="H1" i="3"/>
  <c r="G1" i="3" s="1"/>
  <c r="D14" i="1" s="1"/>
  <c r="A9" i="1"/>
  <c r="E9" i="1" l="1"/>
  <c r="G1" i="2"/>
  <c r="D13" i="1" s="1"/>
</calcChain>
</file>

<file path=xl/sharedStrings.xml><?xml version="1.0" encoding="utf-8"?>
<sst xmlns="http://schemas.openxmlformats.org/spreadsheetml/2006/main" count="102" uniqueCount="63">
  <si>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</si>
  <si>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</si>
  <si>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</si>
  <si>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</si>
  <si>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</si>
  <si>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</si>
  <si>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</si>
  <si>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</si>
  <si>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</si>
  <si>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</si>
  <si>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</si>
  <si>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</si>
  <si>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</si>
  <si>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</si>
  <si>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</si>
  <si>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</si>
  <si>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</si>
  <si>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</si>
  <si>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</si>
  <si>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</si>
  <si>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 xml:space="preserve">ISTITUTO COMPRENSIVO STATALE  G. GAGLIONE </t>
  </si>
  <si>
    <t>81020 CAPODRISE (CE) Via Dante n.26 C.F. 80103200616 C.M. CEIC83000V</t>
  </si>
  <si>
    <t>FPA 1/21 del 07/01/2021</t>
  </si>
  <si>
    <t>211/B del 06/10/2020</t>
  </si>
  <si>
    <t>13/2020 del 27/10/2020</t>
  </si>
  <si>
    <t>02/PA del 11/11/2020</t>
  </si>
  <si>
    <t>197 del 12/11/2020</t>
  </si>
  <si>
    <t>2/107 del 03/09/2020</t>
  </si>
  <si>
    <t>02134/20 del 01/09/2020</t>
  </si>
  <si>
    <t>FATTPA 5_20 del 06/09/2020</t>
  </si>
  <si>
    <t>EFAT/2020/1871 del 09/09/2020</t>
  </si>
  <si>
    <t>1020287182 del 13/10/2020</t>
  </si>
  <si>
    <t>8720088197 del 29/10/2020</t>
  </si>
  <si>
    <t>26/PA del 02/09/2020</t>
  </si>
  <si>
    <t>31/PA del 17/09/2020</t>
  </si>
  <si>
    <t>FPA 152/20 del 09/11/2020</t>
  </si>
  <si>
    <t>FPA 154/20 del 10/11/2020</t>
  </si>
  <si>
    <t>278/2020/PA-B del 12/11/2020</t>
  </si>
  <si>
    <t>2/51 del 29/05/2020</t>
  </si>
  <si>
    <t>2/49 del 29/05/2020</t>
  </si>
  <si>
    <t>2/50 del 29/05/2020</t>
  </si>
  <si>
    <t>000000000166 del 12/01/2021</t>
  </si>
  <si>
    <t>000000000310 del 18/01/2021</t>
  </si>
  <si>
    <t>81 / A del 23/01/2021</t>
  </si>
  <si>
    <t>EFAT/2021/0102 del 15/01/2021</t>
  </si>
  <si>
    <t>FATTPA 3_21 del 03/02/2021</t>
  </si>
  <si>
    <t>27 del 06/02/2021</t>
  </si>
  <si>
    <t>1A del 12/02/2021</t>
  </si>
  <si>
    <t>2/17 del 17/02/2021</t>
  </si>
  <si>
    <t>20/B del 11/02/2021</t>
  </si>
  <si>
    <t>FATTPA 1_21 del 26/02/2021</t>
  </si>
  <si>
    <t>1021046880 del 05/03/2021</t>
  </si>
  <si>
    <t>46 del 09/03/2021</t>
  </si>
  <si>
    <t>48 del 13/03/2021</t>
  </si>
  <si>
    <t>6-FE del 03/03/2021</t>
  </si>
  <si>
    <t>25/PA del 23/03/2021</t>
  </si>
  <si>
    <t>1021077375 del 31/03/2021</t>
  </si>
  <si>
    <t>FPA 2/21 del 07/04/2021</t>
  </si>
  <si>
    <t>46/PA del 07/07/2021</t>
  </si>
  <si>
    <t>9</t>
  </si>
  <si>
    <t>15</t>
  </si>
  <si>
    <t>6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</si>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</sst>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B1" sqref="B1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20</v>
      </c>
    </row>
    <row r="3" spans="1:9" ht="12.75" customHeight="1" x14ac:dyDescent="0.25">
      <c r="B3" s="2" t="s">
        <v>21</v>
      </c>
    </row>
    <row r="4" spans="1:9" ht="15.75" thickBot="1" x14ac:dyDescent="0.3"/>
    <row r="5" spans="1:9" ht="18" customHeight="1" thickBot="1" x14ac:dyDescent="0.4">
      <c r="B5" s="7" t="s">
        <v>17</v>
      </c>
      <c r="F5" s="16">
        <v>2021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52</v>
      </c>
      <c r="B9" s="33"/>
      <c r="C9" s="32">
        <f>SUM(C13:C16)</f>
        <v>50412.460000000006</v>
      </c>
      <c r="D9" s="33"/>
      <c r="E9" s="38">
        <f>('Trimestre 1'!H1+'Trimestre 2'!H1+'Trimestre 3'!H1+'Trimestre 4'!H1)/C9</f>
        <v>11.82076197035415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18</v>
      </c>
      <c r="F12" s="30" t="s">
        <v>19</v>
      </c>
    </row>
    <row r="13" spans="1:9" ht="22.5" customHeight="1" x14ac:dyDescent="0.25">
      <c r="A13" s="26" t="s">
        <v>13</v>
      </c>
      <c r="B13" s="15">
        <f>'Trimestre 1'!C1</f>
        <v>49</v>
      </c>
      <c r="C13" s="27">
        <f>'Trimestre 1'!B1</f>
        <v>48980.960000000006</v>
      </c>
      <c r="D13" s="27">
        <f>'Trimestre 1'!G1</f>
        <v>13.043000586350283</v>
      </c>
      <c r="E13" s="27">
        <v>2004.95</v>
      </c>
      <c r="F13" s="31" t="s">
        <v>59</v>
      </c>
      <c r="G13" s="5"/>
      <c r="H13" s="6"/>
      <c r="I13" s="6"/>
    </row>
    <row r="14" spans="1:9" ht="22.5" customHeight="1" x14ac:dyDescent="0.25">
      <c r="A14" s="26" t="s">
        <v>14</v>
      </c>
      <c r="B14" s="15">
        <f>'Trimestre 2'!C1</f>
        <v>2</v>
      </c>
      <c r="C14" s="27">
        <f>'Trimestre 2'!B1</f>
        <v>631.5</v>
      </c>
      <c r="D14" s="27">
        <f>'Trimestre 2'!G1</f>
        <v>-30</v>
      </c>
      <c r="E14" s="27">
        <v>5005</v>
      </c>
      <c r="F14" s="31" t="s">
        <v>60</v>
      </c>
    </row>
    <row r="15" spans="1:9" ht="22.5" customHeight="1" x14ac:dyDescent="0.25">
      <c r="A15" s="26" t="s">
        <v>15</v>
      </c>
      <c r="B15" s="15">
        <f>'Trimestre 3'!C1</f>
        <v>1</v>
      </c>
      <c r="C15" s="27">
        <f>'Trimestre 3'!B1</f>
        <v>800</v>
      </c>
      <c r="D15" s="27">
        <f>'Trimestre 3'!G1</f>
        <v>-30</v>
      </c>
      <c r="E15" s="27">
        <v>3657.41</v>
      </c>
      <c r="F15" s="31" t="s">
        <v>61</v>
      </c>
    </row>
    <row r="16" spans="1:9" ht="21.75" customHeight="1" x14ac:dyDescent="0.25">
      <c r="A16" s="26" t="s">
        <v>16</v>
      </c>
      <c r="B16" s="15">
        <f>'Trimestre 4'!C1</f>
        <v>0</v>
      </c>
      <c r="C16" s="27">
        <f>'Trimestre 4'!B1</f>
        <v>0</v>
      </c>
      <c r="D16" s="27">
        <f>'Trimestre 4'!G1</f>
        <v>0</v>
      </c>
      <c r="E16" s="27">
        <v>26626.34</v>
      </c>
      <c r="F16" s="31" t="s">
        <v>62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48980.960000000006</v>
      </c>
      <c r="C1">
        <f>COUNTA(A4:A353)</f>
        <v>49</v>
      </c>
      <c r="G1" s="14">
        <f>IF(B1&lt;&gt;0,H1/B1,0)</f>
        <v>13.043000586350283</v>
      </c>
      <c r="H1" s="13">
        <f>SUM(H4:H353)</f>
        <v>638858.68999999983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22</v>
      </c>
      <c r="B4" s="10">
        <v>2980</v>
      </c>
      <c r="C4" s="11">
        <v>44234</v>
      </c>
      <c r="D4" s="11">
        <v>44204</v>
      </c>
      <c r="E4" s="11"/>
      <c r="F4" s="11"/>
      <c r="G4" s="1">
        <f>D4-C4-(F4-E4)</f>
        <v>-30</v>
      </c>
      <c r="H4" s="10">
        <f>B4*G4</f>
        <v>-89400</v>
      </c>
    </row>
    <row r="5" spans="1:8" x14ac:dyDescent="0.25">
      <c r="A5" s="17" t="s">
        <v>23</v>
      </c>
      <c r="B5" s="10">
        <v>224</v>
      </c>
      <c r="C5" s="11">
        <v>44160</v>
      </c>
      <c r="D5" s="11">
        <v>44204</v>
      </c>
      <c r="E5" s="11"/>
      <c r="F5" s="11"/>
      <c r="G5" s="1">
        <f t="shared" ref="G5:G68" si="0">D5-C5-(F5-E5)</f>
        <v>44</v>
      </c>
      <c r="H5" s="10">
        <f t="shared" ref="H5:H68" si="1">B5*G5</f>
        <v>9856</v>
      </c>
    </row>
    <row r="6" spans="1:8" x14ac:dyDescent="0.25">
      <c r="A6" s="17" t="s">
        <v>24</v>
      </c>
      <c r="B6" s="10">
        <v>7597.2</v>
      </c>
      <c r="C6" s="11">
        <v>44163</v>
      </c>
      <c r="D6" s="11">
        <v>44229</v>
      </c>
      <c r="E6" s="11"/>
      <c r="F6" s="11"/>
      <c r="G6" s="1">
        <f t="shared" si="0"/>
        <v>66</v>
      </c>
      <c r="H6" s="10">
        <f t="shared" si="1"/>
        <v>501415.2</v>
      </c>
    </row>
    <row r="7" spans="1:8" x14ac:dyDescent="0.25">
      <c r="A7" s="17" t="s">
        <v>24</v>
      </c>
      <c r="B7" s="10">
        <v>2142.8000000000002</v>
      </c>
      <c r="C7" s="11">
        <v>44163</v>
      </c>
      <c r="D7" s="11">
        <v>44229</v>
      </c>
      <c r="E7" s="11"/>
      <c r="F7" s="11"/>
      <c r="G7" s="1">
        <f t="shared" si="0"/>
        <v>66</v>
      </c>
      <c r="H7" s="10">
        <f t="shared" si="1"/>
        <v>141424.80000000002</v>
      </c>
    </row>
    <row r="8" spans="1:8" x14ac:dyDescent="0.25">
      <c r="A8" s="17" t="s">
        <v>25</v>
      </c>
      <c r="B8" s="10">
        <v>450</v>
      </c>
      <c r="C8" s="11">
        <v>44181</v>
      </c>
      <c r="D8" s="11">
        <v>44229</v>
      </c>
      <c r="E8" s="11"/>
      <c r="F8" s="11"/>
      <c r="G8" s="1">
        <f t="shared" si="0"/>
        <v>48</v>
      </c>
      <c r="H8" s="10">
        <f t="shared" si="1"/>
        <v>21600</v>
      </c>
    </row>
    <row r="9" spans="1:8" x14ac:dyDescent="0.25">
      <c r="A9" s="17" t="s">
        <v>26</v>
      </c>
      <c r="B9" s="10">
        <v>509.85</v>
      </c>
      <c r="C9" s="11">
        <v>44182</v>
      </c>
      <c r="D9" s="11">
        <v>44229</v>
      </c>
      <c r="E9" s="11"/>
      <c r="F9" s="11"/>
      <c r="G9" s="1">
        <f t="shared" si="0"/>
        <v>47</v>
      </c>
      <c r="H9" s="10">
        <f t="shared" si="1"/>
        <v>23962.95</v>
      </c>
    </row>
    <row r="10" spans="1:8" x14ac:dyDescent="0.25">
      <c r="A10" s="17" t="s">
        <v>26</v>
      </c>
      <c r="B10" s="10">
        <v>143.80000000000001</v>
      </c>
      <c r="C10" s="11">
        <v>44182</v>
      </c>
      <c r="D10" s="11">
        <v>44229</v>
      </c>
      <c r="E10" s="11"/>
      <c r="F10" s="11"/>
      <c r="G10" s="1">
        <f t="shared" si="0"/>
        <v>47</v>
      </c>
      <c r="H10" s="10">
        <f t="shared" si="1"/>
        <v>6758.6</v>
      </c>
    </row>
    <row r="11" spans="1:8" x14ac:dyDescent="0.25">
      <c r="A11" s="17" t="s">
        <v>27</v>
      </c>
      <c r="B11" s="10">
        <v>480</v>
      </c>
      <c r="C11" s="11">
        <v>44121</v>
      </c>
      <c r="D11" s="11">
        <v>44229</v>
      </c>
      <c r="E11" s="11"/>
      <c r="F11" s="11"/>
      <c r="G11" s="1">
        <f t="shared" si="0"/>
        <v>108</v>
      </c>
      <c r="H11" s="10">
        <f t="shared" si="1"/>
        <v>51840</v>
      </c>
    </row>
    <row r="12" spans="1:8" x14ac:dyDescent="0.25">
      <c r="A12" s="17" t="s">
        <v>28</v>
      </c>
      <c r="B12" s="10">
        <v>140</v>
      </c>
      <c r="C12" s="11">
        <v>44128</v>
      </c>
      <c r="D12" s="11">
        <v>44229</v>
      </c>
      <c r="E12" s="11"/>
      <c r="F12" s="11"/>
      <c r="G12" s="1">
        <f t="shared" si="0"/>
        <v>101</v>
      </c>
      <c r="H12" s="10">
        <f t="shared" si="1"/>
        <v>14140</v>
      </c>
    </row>
    <row r="13" spans="1:8" x14ac:dyDescent="0.25">
      <c r="A13" s="17" t="s">
        <v>29</v>
      </c>
      <c r="B13" s="10">
        <v>121.68</v>
      </c>
      <c r="C13" s="11">
        <v>44129</v>
      </c>
      <c r="D13" s="11">
        <v>44229</v>
      </c>
      <c r="E13" s="11"/>
      <c r="F13" s="11"/>
      <c r="G13" s="1">
        <f t="shared" si="0"/>
        <v>100</v>
      </c>
      <c r="H13" s="10">
        <f t="shared" si="1"/>
        <v>12168</v>
      </c>
    </row>
    <row r="14" spans="1:8" x14ac:dyDescent="0.25">
      <c r="A14" s="17" t="s">
        <v>29</v>
      </c>
      <c r="B14" s="10">
        <v>34.32</v>
      </c>
      <c r="C14" s="11">
        <v>44129</v>
      </c>
      <c r="D14" s="11">
        <v>44229</v>
      </c>
      <c r="E14" s="11"/>
      <c r="F14" s="11"/>
      <c r="G14" s="1">
        <f t="shared" si="0"/>
        <v>100</v>
      </c>
      <c r="H14" s="10">
        <f t="shared" si="1"/>
        <v>3432</v>
      </c>
    </row>
    <row r="15" spans="1:8" x14ac:dyDescent="0.25">
      <c r="A15" s="17" t="s">
        <v>30</v>
      </c>
      <c r="B15" s="10">
        <v>110</v>
      </c>
      <c r="C15" s="11">
        <v>44121</v>
      </c>
      <c r="D15" s="11">
        <v>44229</v>
      </c>
      <c r="E15" s="11"/>
      <c r="F15" s="11"/>
      <c r="G15" s="1">
        <f t="shared" si="0"/>
        <v>108</v>
      </c>
      <c r="H15" s="10">
        <f t="shared" si="1"/>
        <v>11880</v>
      </c>
    </row>
    <row r="16" spans="1:8" x14ac:dyDescent="0.25">
      <c r="A16" s="17" t="s">
        <v>31</v>
      </c>
      <c r="B16" s="10">
        <v>6.27</v>
      </c>
      <c r="C16" s="11">
        <v>44160</v>
      </c>
      <c r="D16" s="11">
        <v>44229</v>
      </c>
      <c r="E16" s="11"/>
      <c r="F16" s="11"/>
      <c r="G16" s="1">
        <f t="shared" si="0"/>
        <v>69</v>
      </c>
      <c r="H16" s="10">
        <f t="shared" si="1"/>
        <v>432.63</v>
      </c>
    </row>
    <row r="17" spans="1:8" x14ac:dyDescent="0.25">
      <c r="A17" s="17" t="s">
        <v>32</v>
      </c>
      <c r="B17" s="10">
        <v>88.16</v>
      </c>
      <c r="C17" s="11">
        <v>44169</v>
      </c>
      <c r="D17" s="11">
        <v>44229</v>
      </c>
      <c r="E17" s="11"/>
      <c r="F17" s="11"/>
      <c r="G17" s="1">
        <f t="shared" si="0"/>
        <v>60</v>
      </c>
      <c r="H17" s="10">
        <f t="shared" si="1"/>
        <v>5289.5999999999995</v>
      </c>
    </row>
    <row r="18" spans="1:8" x14ac:dyDescent="0.25">
      <c r="A18" s="17" t="s">
        <v>33</v>
      </c>
      <c r="B18" s="10">
        <v>520</v>
      </c>
      <c r="C18" s="11">
        <v>44121</v>
      </c>
      <c r="D18" s="11">
        <v>44229</v>
      </c>
      <c r="E18" s="11"/>
      <c r="F18" s="11"/>
      <c r="G18" s="1">
        <f t="shared" si="0"/>
        <v>108</v>
      </c>
      <c r="H18" s="10">
        <f t="shared" si="1"/>
        <v>56160</v>
      </c>
    </row>
    <row r="19" spans="1:8" x14ac:dyDescent="0.25">
      <c r="A19" s="17" t="s">
        <v>33</v>
      </c>
      <c r="B19" s="10">
        <v>146.66999999999999</v>
      </c>
      <c r="C19" s="11">
        <v>44121</v>
      </c>
      <c r="D19" s="11">
        <v>44229</v>
      </c>
      <c r="E19" s="11"/>
      <c r="F19" s="11"/>
      <c r="G19" s="1">
        <f t="shared" si="0"/>
        <v>108</v>
      </c>
      <c r="H19" s="10">
        <f t="shared" si="1"/>
        <v>15840.359999999999</v>
      </c>
    </row>
    <row r="20" spans="1:8" x14ac:dyDescent="0.25">
      <c r="A20" s="17" t="s">
        <v>34</v>
      </c>
      <c r="B20" s="10">
        <v>156</v>
      </c>
      <c r="C20" s="11">
        <v>44129</v>
      </c>
      <c r="D20" s="11">
        <v>44229</v>
      </c>
      <c r="E20" s="11"/>
      <c r="F20" s="11"/>
      <c r="G20" s="1">
        <f t="shared" si="0"/>
        <v>100</v>
      </c>
      <c r="H20" s="10">
        <f t="shared" si="1"/>
        <v>15600</v>
      </c>
    </row>
    <row r="21" spans="1:8" x14ac:dyDescent="0.25">
      <c r="A21" s="17" t="s">
        <v>34</v>
      </c>
      <c r="B21" s="10">
        <v>44</v>
      </c>
      <c r="C21" s="11">
        <v>44129</v>
      </c>
      <c r="D21" s="11">
        <v>44229</v>
      </c>
      <c r="E21" s="11"/>
      <c r="F21" s="11"/>
      <c r="G21" s="1">
        <f t="shared" si="0"/>
        <v>100</v>
      </c>
      <c r="H21" s="10">
        <f t="shared" si="1"/>
        <v>4400</v>
      </c>
    </row>
    <row r="22" spans="1:8" x14ac:dyDescent="0.25">
      <c r="A22" s="17" t="s">
        <v>35</v>
      </c>
      <c r="B22" s="10">
        <v>5860.14</v>
      </c>
      <c r="C22" s="11">
        <v>44176</v>
      </c>
      <c r="D22" s="11">
        <v>44229</v>
      </c>
      <c r="E22" s="11"/>
      <c r="F22" s="11"/>
      <c r="G22" s="1">
        <f t="shared" si="0"/>
        <v>53</v>
      </c>
      <c r="H22" s="10">
        <f t="shared" si="1"/>
        <v>310587.42000000004</v>
      </c>
    </row>
    <row r="23" spans="1:8" x14ac:dyDescent="0.25">
      <c r="A23" s="17" t="s">
        <v>35</v>
      </c>
      <c r="B23" s="10">
        <v>1058.8599999999999</v>
      </c>
      <c r="C23" s="11">
        <v>44176</v>
      </c>
      <c r="D23" s="11">
        <v>44229</v>
      </c>
      <c r="E23" s="11"/>
      <c r="F23" s="11"/>
      <c r="G23" s="1">
        <f t="shared" si="0"/>
        <v>53</v>
      </c>
      <c r="H23" s="10">
        <f t="shared" si="1"/>
        <v>56119.579999999994</v>
      </c>
    </row>
    <row r="24" spans="1:8" x14ac:dyDescent="0.25">
      <c r="A24" s="17" t="s">
        <v>36</v>
      </c>
      <c r="B24" s="10">
        <v>1262.32</v>
      </c>
      <c r="C24" s="11">
        <v>44176</v>
      </c>
      <c r="D24" s="11">
        <v>44229</v>
      </c>
      <c r="E24" s="11"/>
      <c r="F24" s="11"/>
      <c r="G24" s="1">
        <f t="shared" si="0"/>
        <v>53</v>
      </c>
      <c r="H24" s="10">
        <f t="shared" si="1"/>
        <v>66902.959999999992</v>
      </c>
    </row>
    <row r="25" spans="1:8" x14ac:dyDescent="0.25">
      <c r="A25" s="17" t="s">
        <v>36</v>
      </c>
      <c r="B25" s="10">
        <v>72.58</v>
      </c>
      <c r="C25" s="11">
        <v>44176</v>
      </c>
      <c r="D25" s="11">
        <v>44229</v>
      </c>
      <c r="E25" s="11"/>
      <c r="F25" s="11"/>
      <c r="G25" s="1">
        <f t="shared" si="0"/>
        <v>53</v>
      </c>
      <c r="H25" s="10">
        <f t="shared" si="1"/>
        <v>3846.74</v>
      </c>
    </row>
    <row r="26" spans="1:8" x14ac:dyDescent="0.25">
      <c r="A26" s="17" t="s">
        <v>37</v>
      </c>
      <c r="B26" s="10">
        <v>104</v>
      </c>
      <c r="C26" s="11">
        <v>44182</v>
      </c>
      <c r="D26" s="11">
        <v>44208</v>
      </c>
      <c r="E26" s="11"/>
      <c r="F26" s="11"/>
      <c r="G26" s="1">
        <f t="shared" si="0"/>
        <v>26</v>
      </c>
      <c r="H26" s="10">
        <f t="shared" si="1"/>
        <v>2704</v>
      </c>
    </row>
    <row r="27" spans="1:8" x14ac:dyDescent="0.25">
      <c r="A27" s="17" t="s">
        <v>38</v>
      </c>
      <c r="B27" s="10">
        <v>228.88</v>
      </c>
      <c r="C27" s="11">
        <v>44010</v>
      </c>
      <c r="D27" s="11">
        <v>44208</v>
      </c>
      <c r="E27" s="11"/>
      <c r="F27" s="11"/>
      <c r="G27" s="1">
        <f t="shared" si="0"/>
        <v>198</v>
      </c>
      <c r="H27" s="10">
        <f t="shared" si="1"/>
        <v>45318.239999999998</v>
      </c>
    </row>
    <row r="28" spans="1:8" x14ac:dyDescent="0.25">
      <c r="A28" s="17" t="s">
        <v>38</v>
      </c>
      <c r="B28" s="10">
        <v>64.56</v>
      </c>
      <c r="C28" s="11">
        <v>44010</v>
      </c>
      <c r="D28" s="11">
        <v>44208</v>
      </c>
      <c r="E28" s="11"/>
      <c r="F28" s="11"/>
      <c r="G28" s="1">
        <f t="shared" si="0"/>
        <v>198</v>
      </c>
      <c r="H28" s="10">
        <f t="shared" si="1"/>
        <v>12782.880000000001</v>
      </c>
    </row>
    <row r="29" spans="1:8" x14ac:dyDescent="0.25">
      <c r="A29" s="17" t="s">
        <v>39</v>
      </c>
      <c r="B29" s="10">
        <v>95.9</v>
      </c>
      <c r="C29" s="11">
        <v>44010</v>
      </c>
      <c r="D29" s="11">
        <v>44208</v>
      </c>
      <c r="E29" s="11"/>
      <c r="F29" s="11"/>
      <c r="G29" s="1">
        <f t="shared" si="0"/>
        <v>198</v>
      </c>
      <c r="H29" s="10">
        <f t="shared" si="1"/>
        <v>18988.2</v>
      </c>
    </row>
    <row r="30" spans="1:8" x14ac:dyDescent="0.25">
      <c r="A30" s="17" t="s">
        <v>39</v>
      </c>
      <c r="B30" s="10">
        <v>27.05</v>
      </c>
      <c r="C30" s="11">
        <v>44010</v>
      </c>
      <c r="D30" s="11">
        <v>44208</v>
      </c>
      <c r="E30" s="11"/>
      <c r="F30" s="11"/>
      <c r="G30" s="1">
        <f t="shared" si="0"/>
        <v>198</v>
      </c>
      <c r="H30" s="10">
        <f t="shared" si="1"/>
        <v>5355.9000000000005</v>
      </c>
    </row>
    <row r="31" spans="1:8" x14ac:dyDescent="0.25">
      <c r="A31" s="17" t="s">
        <v>40</v>
      </c>
      <c r="B31" s="10">
        <v>122.95</v>
      </c>
      <c r="C31" s="11">
        <v>44010</v>
      </c>
      <c r="D31" s="11">
        <v>44208</v>
      </c>
      <c r="E31" s="11"/>
      <c r="F31" s="11"/>
      <c r="G31" s="1">
        <f t="shared" si="0"/>
        <v>198</v>
      </c>
      <c r="H31" s="10">
        <f t="shared" si="1"/>
        <v>24344.100000000002</v>
      </c>
    </row>
    <row r="32" spans="1:8" x14ac:dyDescent="0.25">
      <c r="A32" s="17" t="s">
        <v>41</v>
      </c>
      <c r="B32" s="10">
        <v>3816</v>
      </c>
      <c r="C32" s="11">
        <v>44246</v>
      </c>
      <c r="D32" s="11">
        <v>44216</v>
      </c>
      <c r="E32" s="11"/>
      <c r="F32" s="11"/>
      <c r="G32" s="1">
        <f t="shared" si="0"/>
        <v>-30</v>
      </c>
      <c r="H32" s="10">
        <f t="shared" si="1"/>
        <v>-114480</v>
      </c>
    </row>
    <row r="33" spans="1:8" x14ac:dyDescent="0.25">
      <c r="A33" s="17" t="s">
        <v>42</v>
      </c>
      <c r="B33" s="10">
        <v>5936</v>
      </c>
      <c r="C33" s="11">
        <v>44246</v>
      </c>
      <c r="D33" s="11">
        <v>44216</v>
      </c>
      <c r="E33" s="11"/>
      <c r="F33" s="11"/>
      <c r="G33" s="1">
        <f t="shared" si="0"/>
        <v>-30</v>
      </c>
      <c r="H33" s="10">
        <f t="shared" si="1"/>
        <v>-178080</v>
      </c>
    </row>
    <row r="34" spans="1:8" x14ac:dyDescent="0.25">
      <c r="A34" s="17" t="s">
        <v>43</v>
      </c>
      <c r="B34" s="10">
        <v>2650</v>
      </c>
      <c r="C34" s="11">
        <v>44255</v>
      </c>
      <c r="D34" s="11">
        <v>44225</v>
      </c>
      <c r="E34" s="11"/>
      <c r="F34" s="11"/>
      <c r="G34" s="1">
        <f t="shared" si="0"/>
        <v>-30</v>
      </c>
      <c r="H34" s="10">
        <f t="shared" si="1"/>
        <v>-79500</v>
      </c>
    </row>
    <row r="35" spans="1:8" x14ac:dyDescent="0.25">
      <c r="A35" s="17" t="s">
        <v>44</v>
      </c>
      <c r="B35" s="10">
        <v>110</v>
      </c>
      <c r="C35" s="11">
        <v>44244</v>
      </c>
      <c r="D35" s="11">
        <v>44225</v>
      </c>
      <c r="E35" s="11"/>
      <c r="F35" s="11"/>
      <c r="G35" s="1">
        <f t="shared" si="0"/>
        <v>-19</v>
      </c>
      <c r="H35" s="10">
        <f t="shared" si="1"/>
        <v>-2090</v>
      </c>
    </row>
    <row r="36" spans="1:8" x14ac:dyDescent="0.25">
      <c r="A36" s="17" t="s">
        <v>45</v>
      </c>
      <c r="B36" s="10">
        <v>65.52</v>
      </c>
      <c r="C36" s="11">
        <v>44261</v>
      </c>
      <c r="D36" s="11">
        <v>44231</v>
      </c>
      <c r="E36" s="11"/>
      <c r="F36" s="11"/>
      <c r="G36" s="1">
        <f t="shared" si="0"/>
        <v>-30</v>
      </c>
      <c r="H36" s="10">
        <f t="shared" si="1"/>
        <v>-1965.6</v>
      </c>
    </row>
    <row r="37" spans="1:8" x14ac:dyDescent="0.25">
      <c r="A37" s="17" t="s">
        <v>45</v>
      </c>
      <c r="B37" s="10">
        <v>18.48</v>
      </c>
      <c r="C37" s="11">
        <v>44261</v>
      </c>
      <c r="D37" s="11">
        <v>44231</v>
      </c>
      <c r="E37" s="11"/>
      <c r="F37" s="11"/>
      <c r="G37" s="1">
        <f t="shared" si="0"/>
        <v>-30</v>
      </c>
      <c r="H37" s="10">
        <f t="shared" si="1"/>
        <v>-554.4</v>
      </c>
    </row>
    <row r="38" spans="1:8" x14ac:dyDescent="0.25">
      <c r="A38" s="17" t="s">
        <v>46</v>
      </c>
      <c r="B38" s="10">
        <v>180.08</v>
      </c>
      <c r="C38" s="11">
        <v>44267</v>
      </c>
      <c r="D38" s="11">
        <v>44237</v>
      </c>
      <c r="E38" s="11"/>
      <c r="F38" s="11"/>
      <c r="G38" s="1">
        <f t="shared" si="0"/>
        <v>-30</v>
      </c>
      <c r="H38" s="10">
        <f t="shared" si="1"/>
        <v>-5402.4000000000005</v>
      </c>
    </row>
    <row r="39" spans="1:8" x14ac:dyDescent="0.25">
      <c r="A39" s="17" t="s">
        <v>47</v>
      </c>
      <c r="B39" s="10">
        <v>240.17</v>
      </c>
      <c r="C39" s="11">
        <v>44274</v>
      </c>
      <c r="D39" s="11">
        <v>44245</v>
      </c>
      <c r="E39" s="11"/>
      <c r="F39" s="11"/>
      <c r="G39" s="1">
        <f t="shared" si="0"/>
        <v>-29</v>
      </c>
      <c r="H39" s="10">
        <f t="shared" si="1"/>
        <v>-6964.9299999999994</v>
      </c>
    </row>
    <row r="40" spans="1:8" x14ac:dyDescent="0.25">
      <c r="A40" s="17" t="s">
        <v>48</v>
      </c>
      <c r="B40" s="10">
        <v>319.8</v>
      </c>
      <c r="C40" s="11">
        <v>44275</v>
      </c>
      <c r="D40" s="11">
        <v>44245</v>
      </c>
      <c r="E40" s="11"/>
      <c r="F40" s="11"/>
      <c r="G40" s="1">
        <f t="shared" si="0"/>
        <v>-30</v>
      </c>
      <c r="H40" s="10">
        <f t="shared" si="1"/>
        <v>-9594</v>
      </c>
    </row>
    <row r="41" spans="1:8" x14ac:dyDescent="0.25">
      <c r="A41" s="17" t="s">
        <v>48</v>
      </c>
      <c r="B41" s="10">
        <v>90.2</v>
      </c>
      <c r="C41" s="11">
        <v>44275</v>
      </c>
      <c r="D41" s="11">
        <v>44245</v>
      </c>
      <c r="E41" s="11"/>
      <c r="F41" s="11"/>
      <c r="G41" s="1">
        <f t="shared" si="0"/>
        <v>-30</v>
      </c>
      <c r="H41" s="10">
        <f t="shared" si="1"/>
        <v>-2706</v>
      </c>
    </row>
    <row r="42" spans="1:8" x14ac:dyDescent="0.25">
      <c r="A42" s="17" t="s">
        <v>49</v>
      </c>
      <c r="B42" s="10">
        <v>41.8</v>
      </c>
      <c r="C42" s="11">
        <v>44279</v>
      </c>
      <c r="D42" s="11">
        <v>44249</v>
      </c>
      <c r="E42" s="11"/>
      <c r="F42" s="11"/>
      <c r="G42" s="1">
        <f t="shared" si="0"/>
        <v>-30</v>
      </c>
      <c r="H42" s="10">
        <f t="shared" si="1"/>
        <v>-1254</v>
      </c>
    </row>
    <row r="43" spans="1:8" x14ac:dyDescent="0.25">
      <c r="A43" s="17" t="s">
        <v>50</v>
      </c>
      <c r="B43" s="10">
        <v>799.18</v>
      </c>
      <c r="C43" s="11">
        <v>44286</v>
      </c>
      <c r="D43" s="11">
        <v>44256</v>
      </c>
      <c r="E43" s="11"/>
      <c r="F43" s="11"/>
      <c r="G43" s="1">
        <f t="shared" si="0"/>
        <v>-30</v>
      </c>
      <c r="H43" s="10">
        <f t="shared" si="1"/>
        <v>-23975.399999999998</v>
      </c>
    </row>
    <row r="44" spans="1:8" x14ac:dyDescent="0.25">
      <c r="A44" s="17" t="s">
        <v>50</v>
      </c>
      <c r="B44" s="10">
        <v>225.41</v>
      </c>
      <c r="C44" s="11">
        <v>44286</v>
      </c>
      <c r="D44" s="11">
        <v>44256</v>
      </c>
      <c r="E44" s="11"/>
      <c r="F44" s="11"/>
      <c r="G44" s="1">
        <f t="shared" si="0"/>
        <v>-30</v>
      </c>
      <c r="H44" s="10">
        <f t="shared" si="1"/>
        <v>-6762.3</v>
      </c>
    </row>
    <row r="45" spans="1:8" x14ac:dyDescent="0.25">
      <c r="A45" s="17" t="s">
        <v>51</v>
      </c>
      <c r="B45" s="10">
        <v>6.61</v>
      </c>
      <c r="C45" s="11">
        <v>44293</v>
      </c>
      <c r="D45" s="11">
        <v>44264</v>
      </c>
      <c r="E45" s="11"/>
      <c r="F45" s="11"/>
      <c r="G45" s="1">
        <f t="shared" si="0"/>
        <v>-29</v>
      </c>
      <c r="H45" s="10">
        <f t="shared" si="1"/>
        <v>-191.69</v>
      </c>
    </row>
    <row r="46" spans="1:8" x14ac:dyDescent="0.25">
      <c r="A46" s="17" t="s">
        <v>52</v>
      </c>
      <c r="B46" s="10">
        <v>655.20000000000005</v>
      </c>
      <c r="C46" s="11">
        <v>44296</v>
      </c>
      <c r="D46" s="11">
        <v>44266</v>
      </c>
      <c r="E46" s="11"/>
      <c r="F46" s="11"/>
      <c r="G46" s="1">
        <f t="shared" si="0"/>
        <v>-30</v>
      </c>
      <c r="H46" s="10">
        <f t="shared" si="1"/>
        <v>-19656</v>
      </c>
    </row>
    <row r="47" spans="1:8" x14ac:dyDescent="0.25">
      <c r="A47" s="17" t="s">
        <v>52</v>
      </c>
      <c r="B47" s="10">
        <v>184.8</v>
      </c>
      <c r="C47" s="11">
        <v>44296</v>
      </c>
      <c r="D47" s="11">
        <v>44266</v>
      </c>
      <c r="E47" s="11"/>
      <c r="F47" s="11"/>
      <c r="G47" s="1">
        <f t="shared" si="0"/>
        <v>-30</v>
      </c>
      <c r="H47" s="10">
        <f t="shared" si="1"/>
        <v>-5544</v>
      </c>
    </row>
    <row r="48" spans="1:8" x14ac:dyDescent="0.25">
      <c r="A48" s="17" t="s">
        <v>53</v>
      </c>
      <c r="B48" s="10">
        <v>150</v>
      </c>
      <c r="C48" s="11">
        <v>44302</v>
      </c>
      <c r="D48" s="11">
        <v>44272</v>
      </c>
      <c r="E48" s="11"/>
      <c r="F48" s="11"/>
      <c r="G48" s="1">
        <f t="shared" si="0"/>
        <v>-30</v>
      </c>
      <c r="H48" s="10">
        <f t="shared" si="1"/>
        <v>-4500</v>
      </c>
    </row>
    <row r="49" spans="1:8" x14ac:dyDescent="0.25">
      <c r="A49" s="17" t="s">
        <v>54</v>
      </c>
      <c r="B49" s="10">
        <v>176.46</v>
      </c>
      <c r="C49" s="11">
        <v>44308</v>
      </c>
      <c r="D49" s="11">
        <v>44278</v>
      </c>
      <c r="E49" s="11"/>
      <c r="F49" s="11"/>
      <c r="G49" s="1">
        <f t="shared" si="0"/>
        <v>-30</v>
      </c>
      <c r="H49" s="10">
        <f t="shared" si="1"/>
        <v>-5293.8</v>
      </c>
    </row>
    <row r="50" spans="1:8" x14ac:dyDescent="0.25">
      <c r="A50" s="17" t="s">
        <v>54</v>
      </c>
      <c r="B50" s="10">
        <v>49.77</v>
      </c>
      <c r="C50" s="11">
        <v>44308</v>
      </c>
      <c r="D50" s="11">
        <v>44278</v>
      </c>
      <c r="E50" s="11"/>
      <c r="F50" s="11"/>
      <c r="G50" s="1">
        <f t="shared" si="0"/>
        <v>-30</v>
      </c>
      <c r="H50" s="10">
        <f t="shared" si="1"/>
        <v>-1493.1000000000001</v>
      </c>
    </row>
    <row r="51" spans="1:8" x14ac:dyDescent="0.25">
      <c r="A51" s="17" t="s">
        <v>55</v>
      </c>
      <c r="B51" s="10">
        <v>6609.32</v>
      </c>
      <c r="C51" s="11">
        <v>44309</v>
      </c>
      <c r="D51" s="11">
        <v>44279</v>
      </c>
      <c r="E51" s="11"/>
      <c r="F51" s="11"/>
      <c r="G51" s="1">
        <f t="shared" si="0"/>
        <v>-30</v>
      </c>
      <c r="H51" s="10">
        <f t="shared" si="1"/>
        <v>-198279.59999999998</v>
      </c>
    </row>
    <row r="52" spans="1:8" x14ac:dyDescent="0.25">
      <c r="A52" s="17" t="s">
        <v>55</v>
      </c>
      <c r="B52" s="10">
        <v>1864.17</v>
      </c>
      <c r="C52" s="11">
        <v>44309</v>
      </c>
      <c r="D52" s="11">
        <v>44284</v>
      </c>
      <c r="E52" s="11"/>
      <c r="F52" s="11"/>
      <c r="G52" s="1">
        <f t="shared" si="0"/>
        <v>-25</v>
      </c>
      <c r="H52" s="10">
        <f t="shared" si="1"/>
        <v>-46604.25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631.5</v>
      </c>
      <c r="C1">
        <f>COUNTA(A4:A353)</f>
        <v>2</v>
      </c>
      <c r="G1" s="14">
        <f>IF(B1&lt;&gt;0,H1/B1,0)</f>
        <v>-30</v>
      </c>
      <c r="H1" s="13">
        <f>SUM(H4:H353)</f>
        <v>-18945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56</v>
      </c>
      <c r="B4" s="10">
        <v>111.5</v>
      </c>
      <c r="C4" s="11">
        <v>44317</v>
      </c>
      <c r="D4" s="11">
        <v>44287</v>
      </c>
      <c r="E4" s="11"/>
      <c r="F4" s="11"/>
      <c r="G4" s="1">
        <f>D4-C4-(F4-E4)</f>
        <v>-30</v>
      </c>
      <c r="H4" s="10">
        <f>B4*G4</f>
        <v>-3345</v>
      </c>
    </row>
    <row r="5" spans="1:8" x14ac:dyDescent="0.25">
      <c r="A5" s="17" t="s">
        <v>57</v>
      </c>
      <c r="B5" s="10">
        <v>520</v>
      </c>
      <c r="C5" s="11">
        <v>44324</v>
      </c>
      <c r="D5" s="11">
        <v>44294</v>
      </c>
      <c r="E5" s="11"/>
      <c r="F5" s="11"/>
      <c r="G5" s="1">
        <f t="shared" ref="G5:G68" si="0">D5-C5-(F5-E5)</f>
        <v>-30</v>
      </c>
      <c r="H5" s="10">
        <f t="shared" ref="H5:H68" si="1">B5*G5</f>
        <v>-15600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800</v>
      </c>
      <c r="C1">
        <f>COUNTA(A4:A353)</f>
        <v>1</v>
      </c>
      <c r="G1" s="14">
        <f>IF(B1&lt;&gt;0,H1/B1,0)</f>
        <v>-30</v>
      </c>
      <c r="H1" s="13">
        <f>SUM(H4:H353)</f>
        <v>-24000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58</v>
      </c>
      <c r="B4" s="10">
        <v>800</v>
      </c>
      <c r="C4" s="11">
        <v>44415</v>
      </c>
      <c r="D4" s="11">
        <v>44385</v>
      </c>
      <c r="E4" s="11"/>
      <c r="F4" s="11"/>
      <c r="G4" s="1">
        <f>D4-C4-(F4-E4)</f>
        <v>-30</v>
      </c>
      <c r="H4" s="10">
        <f>B4*G4</f>
        <v>-24000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tabSelected="1"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2024-07-03T08:39:58Z</dcterms:modified>
</cp:coreProperties>
</file>